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<sst xmlns="http://schemas.openxmlformats.org/spreadsheetml/2006/main" count="35" uniqueCount="34">
  <si>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CONSUMO INICIAL</t>
  </si>
  <si>
    <t>CONSUMO FINAL</t>
  </si>
  <si>
    <t>% CARBURANTE AHORRADO</t>
  </si>
  <si>
    <t>AHORRO ECONÓMICO</t>
  </si>
  <si>
    <t>l/100 km</t>
  </si>
  <si>
    <t>%</t>
  </si>
  <si>
    <t>€/100 km</t>
  </si>
  <si>
    <t>CONCEPTO</t>
  </si>
  <si>
    <t>DATO</t>
  </si>
  <si>
    <t>UNIDADES</t>
  </si>
  <si>
    <t>PRECIO del CARBURANTE</t>
  </si>
  <si>
    <t>€</t>
  </si>
  <si>
    <r>
      <t>kg de CO</t>
    </r>
    <r>
      <rPr>
        <sz val="8"/>
        <rFont val="Arial"/>
        <family val="2"/>
      </rPr>
      <t>2</t>
    </r>
    <r>
      <rPr>
        <sz val="10"/>
        <rFont val="Arial"/>
        <family val="2"/>
      </rPr>
      <t>/100km</t>
    </r>
  </si>
  <si>
    <t>AHORRO ECONÓMICO anual</t>
  </si>
  <si>
    <t>€/15.000 km</t>
  </si>
  <si>
    <t>kg de CO2/15.000 km</t>
  </si>
  <si>
    <r>
      <t>kg de CO</t>
    </r>
    <r>
      <rPr>
        <sz val="10"/>
        <rFont val="Arial"/>
        <family val="2"/>
      </rPr>
      <t>2</t>
    </r>
    <r>
      <rPr>
        <sz val="14"/>
        <rFont val="Arial"/>
        <family val="2"/>
      </rPr>
      <t xml:space="preserve"> NO EMITIDO</t>
    </r>
  </si>
  <si>
    <r>
      <t>kg de CO</t>
    </r>
    <r>
      <rPr>
        <sz val="10"/>
        <rFont val="Arial"/>
        <family val="2"/>
      </rPr>
      <t>2</t>
    </r>
    <r>
      <rPr>
        <sz val="14"/>
        <rFont val="Arial"/>
        <family val="2"/>
      </rPr>
      <t xml:space="preserve"> NO EMITIDO anual</t>
    </r>
  </si>
  <si>
    <t>kg de CO2/100km DIARIO NO EMITIDO</t>
  </si>
  <si>
    <t xml:space="preserve">kg de NOx NO EMITIDO </t>
  </si>
  <si>
    <t xml:space="preserve">kg de NOx NO EMITIDO anual </t>
  </si>
  <si>
    <t>kg de Nox/100km DIARIO NO EMITIDO</t>
  </si>
  <si>
    <t>kg de NOx/100km</t>
  </si>
  <si>
    <t>kg de NOx/15.000km</t>
  </si>
  <si>
    <t>datos para 1.000.000 veh / diario</t>
  </si>
  <si>
    <t>valores de Nox y PM promediados para</t>
  </si>
  <si>
    <t>vehículos con norma Euro 4 y Euro 5</t>
  </si>
  <si>
    <r>
      <t>kg de PM</t>
    </r>
    <r>
      <rPr>
        <sz val="8"/>
        <rFont val="Arial"/>
        <family val="2"/>
      </rPr>
      <t>10</t>
    </r>
    <r>
      <rPr>
        <sz val="10"/>
        <rFont val="Arial"/>
        <family val="0"/>
      </rPr>
      <t>/100 km</t>
    </r>
  </si>
  <si>
    <r>
      <t>kg de PM</t>
    </r>
    <r>
      <rPr>
        <sz val="8"/>
        <rFont val="Arial"/>
        <family val="2"/>
      </rPr>
      <t>10</t>
    </r>
    <r>
      <rPr>
        <sz val="10"/>
        <rFont val="Arial"/>
        <family val="0"/>
      </rPr>
      <t>/15.000km</t>
    </r>
  </si>
  <si>
    <r>
      <t>kg de PM</t>
    </r>
    <r>
      <rPr>
        <sz val="8"/>
        <rFont val="Arial"/>
        <family val="2"/>
      </rPr>
      <t>10</t>
    </r>
    <r>
      <rPr>
        <sz val="10"/>
        <rFont val="Arial"/>
        <family val="0"/>
      </rPr>
      <t>/100km DIARIO NO EMITIDO</t>
    </r>
  </si>
  <si>
    <r>
      <t>kg de PM</t>
    </r>
    <r>
      <rPr>
        <sz val="10"/>
        <rFont val="Arial"/>
        <family val="2"/>
      </rPr>
      <t>10</t>
    </r>
    <r>
      <rPr>
        <sz val="14"/>
        <rFont val="Arial"/>
        <family val="0"/>
      </rPr>
      <t xml:space="preserve"> NO EMITIDO</t>
    </r>
  </si>
  <si>
    <r>
      <t>kg de PM</t>
    </r>
    <r>
      <rPr>
        <sz val="10"/>
        <rFont val="Arial"/>
        <family val="2"/>
      </rPr>
      <t>10</t>
    </r>
    <r>
      <rPr>
        <sz val="14"/>
        <rFont val="Arial"/>
        <family val="0"/>
      </rPr>
      <t xml:space="preserve"> NO EMITIDO anual</t>
    </r>
  </si>
  <si>
    <t>cemento o polen, dispersas en la atmósfera y cuyo diámetro medio es menor que 10 µm</t>
  </si>
  <si>
    <r>
      <t>PM10</t>
    </r>
    <r>
      <rPr>
        <sz val="8"/>
        <rFont val="Arial"/>
        <family val="0"/>
      </rPr>
      <t xml:space="preserve"> (</t>
    </r>
    <r>
      <rPr>
        <i/>
        <sz val="8"/>
        <rFont val="Arial"/>
        <family val="0"/>
      </rPr>
      <t>Particulate Matter</t>
    </r>
    <r>
      <rPr>
        <sz val="8"/>
        <rFont val="Arial"/>
        <family val="0"/>
      </rPr>
      <t>) pequeñas partículas sólidas o líquidas de polvo, cenizas, hollín, partículas metálicas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</si>
</sst>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i/>
      <sz val="16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4" borderId="8" xfId="0" applyNumberFormat="1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3" fontId="3" fillId="0" borderId="25" xfId="17" applyFont="1" applyBorder="1" applyAlignment="1">
      <alignment horizontal="center"/>
    </xf>
    <xf numFmtId="43" fontId="3" fillId="3" borderId="25" xfId="0" applyNumberFormat="1" applyFont="1" applyFill="1" applyBorder="1" applyAlignment="1">
      <alignment horizontal="center"/>
    </xf>
    <xf numFmtId="43" fontId="3" fillId="4" borderId="25" xfId="17" applyFont="1" applyFill="1" applyBorder="1" applyAlignment="1">
      <alignment horizontal="center"/>
    </xf>
    <xf numFmtId="43" fontId="3" fillId="4" borderId="26" xfId="17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5</xdr:col>
      <xdr:colOff>1171575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467225"/>
          <a:ext cx="52387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 topLeftCell="A4">
      <selection activeCell="G20" sqref="G20"/>
    </sheetView>
  </sheetViews>
  <sheetFormatPr defaultColWidth="11.421875" defaultRowHeight="12.75"/>
  <cols>
    <col min="2" max="2" width="20.7109375" style="0" customWidth="1"/>
    <col min="5" max="5" width="17.421875" style="1" customWidth="1"/>
    <col min="6" max="6" width="20.57421875" style="0" customWidth="1"/>
    <col min="8" max="8" width="14.7109375" style="0" customWidth="1"/>
    <col min="9" max="9" width="35.28125" style="0" customWidth="1"/>
  </cols>
  <sheetData>
    <row r="3" spans="3:9" ht="18.75" thickBot="1">
      <c r="C3" s="6"/>
      <c r="H3" s="9"/>
      <c r="I3" s="9"/>
    </row>
    <row r="4" spans="2:6" ht="21" thickBot="1">
      <c r="B4" s="36" t="s">
        <v>7</v>
      </c>
      <c r="C4" s="37"/>
      <c r="D4" s="38"/>
      <c r="E4" s="7" t="s">
        <v>8</v>
      </c>
      <c r="F4" s="7" t="s">
        <v>9</v>
      </c>
    </row>
    <row r="5" spans="2:6" ht="20.25">
      <c r="B5" s="39" t="s">
        <v>0</v>
      </c>
      <c r="C5" s="40"/>
      <c r="D5" s="41"/>
      <c r="E5" s="58">
        <v>6</v>
      </c>
      <c r="F5" s="5" t="s">
        <v>4</v>
      </c>
    </row>
    <row r="6" spans="2:6" ht="20.25">
      <c r="B6" s="42" t="s">
        <v>1</v>
      </c>
      <c r="C6" s="43"/>
      <c r="D6" s="44"/>
      <c r="E6" s="59">
        <v>5</v>
      </c>
      <c r="F6" s="3" t="s">
        <v>4</v>
      </c>
    </row>
    <row r="7" spans="2:6" ht="20.25">
      <c r="B7" s="45" t="s">
        <v>2</v>
      </c>
      <c r="C7" s="46"/>
      <c r="D7" s="47"/>
      <c r="E7" s="60">
        <f>(E6*100/E5)-100</f>
        <v>-16.66666666666667</v>
      </c>
      <c r="F7" s="2" t="s">
        <v>5</v>
      </c>
    </row>
    <row r="8" spans="2:6" ht="21" thickBot="1">
      <c r="B8" s="45" t="s">
        <v>10</v>
      </c>
      <c r="C8" s="46"/>
      <c r="D8" s="47"/>
      <c r="E8" s="60">
        <v>0.98</v>
      </c>
      <c r="F8" s="2" t="s">
        <v>11</v>
      </c>
    </row>
    <row r="9" spans="2:9" ht="20.25" customHeight="1">
      <c r="B9" s="48" t="s">
        <v>3</v>
      </c>
      <c r="C9" s="49"/>
      <c r="D9" s="50"/>
      <c r="E9" s="61">
        <f>(E5-E6)*E8</f>
        <v>0.98</v>
      </c>
      <c r="F9" s="4" t="s">
        <v>6</v>
      </c>
      <c r="H9" s="22" t="s">
        <v>24</v>
      </c>
      <c r="I9" s="23"/>
    </row>
    <row r="10" spans="2:9" ht="20.25" customHeight="1">
      <c r="B10" s="48" t="s">
        <v>13</v>
      </c>
      <c r="C10" s="51"/>
      <c r="D10" s="52"/>
      <c r="E10" s="61">
        <f>E9*150</f>
        <v>147</v>
      </c>
      <c r="F10" s="4" t="s">
        <v>14</v>
      </c>
      <c r="H10" s="13"/>
      <c r="I10" s="14"/>
    </row>
    <row r="11" spans="2:9" ht="20.25">
      <c r="B11" s="33" t="s">
        <v>16</v>
      </c>
      <c r="C11" s="34"/>
      <c r="D11" s="35"/>
      <c r="E11" s="62">
        <f>(E5-E6)*2.61*0.1</f>
        <v>0.261</v>
      </c>
      <c r="F11" s="8" t="s">
        <v>12</v>
      </c>
      <c r="H11" s="15">
        <f>E11*1000000</f>
        <v>261000</v>
      </c>
      <c r="I11" s="16" t="s">
        <v>18</v>
      </c>
    </row>
    <row r="12" spans="2:9" ht="20.25">
      <c r="B12" s="30" t="s">
        <v>17</v>
      </c>
      <c r="C12" s="31"/>
      <c r="D12" s="32"/>
      <c r="E12" s="63">
        <f>E11*150</f>
        <v>39.15</v>
      </c>
      <c r="F12" s="10" t="s">
        <v>15</v>
      </c>
      <c r="H12" s="13"/>
      <c r="I12" s="14"/>
    </row>
    <row r="13" spans="2:9" ht="18">
      <c r="B13" s="24" t="s">
        <v>19</v>
      </c>
      <c r="C13" s="25"/>
      <c r="D13" s="55"/>
      <c r="E13" s="64">
        <f>(E5-E6)*0.375*0.1</f>
        <v>0.037500000000000006</v>
      </c>
      <c r="F13" s="67" t="s">
        <v>22</v>
      </c>
      <c r="H13" s="17">
        <f>E13*1000000</f>
        <v>37500.00000000001</v>
      </c>
      <c r="I13" s="11" t="s">
        <v>21</v>
      </c>
    </row>
    <row r="14" spans="2:9" ht="18">
      <c r="B14" s="24" t="s">
        <v>20</v>
      </c>
      <c r="C14" s="25"/>
      <c r="D14" s="55"/>
      <c r="E14" s="64">
        <f>E13*150</f>
        <v>5.625000000000001</v>
      </c>
      <c r="F14" s="67" t="s">
        <v>23</v>
      </c>
      <c r="H14" s="13"/>
      <c r="I14" s="14"/>
    </row>
    <row r="15" spans="2:9" ht="18">
      <c r="B15" s="26" t="s">
        <v>30</v>
      </c>
      <c r="C15" s="27"/>
      <c r="D15" s="56"/>
      <c r="E15" s="65">
        <f>(E5-E6)*0.035*0.1</f>
        <v>0.0035000000000000005</v>
      </c>
      <c r="F15" s="68" t="s">
        <v>27</v>
      </c>
      <c r="H15" s="18">
        <f>E15*1000000</f>
        <v>3500.0000000000005</v>
      </c>
      <c r="I15" s="12" t="s">
        <v>29</v>
      </c>
    </row>
    <row r="16" spans="2:9" ht="18.75" thickBot="1">
      <c r="B16" s="28" t="s">
        <v>31</v>
      </c>
      <c r="C16" s="29"/>
      <c r="D16" s="57"/>
      <c r="E16" s="66">
        <f>E15*150</f>
        <v>0.525</v>
      </c>
      <c r="F16" s="69" t="s">
        <v>28</v>
      </c>
      <c r="H16" s="19"/>
      <c r="I16" s="20"/>
    </row>
    <row r="17" ht="12.75">
      <c r="I17" s="21" t="s">
        <v>25</v>
      </c>
    </row>
    <row r="18" spans="2:9" ht="12.75">
      <c r="B18" s="53" t="s">
        <v>33</v>
      </c>
      <c r="I18" s="21" t="s">
        <v>26</v>
      </c>
    </row>
    <row r="19" ht="12.75">
      <c r="B19" s="54" t="s">
        <v>32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mergeCells count="14">
    <mergeCell ref="B16:D16"/>
    <mergeCell ref="B12:D12"/>
    <mergeCell ref="B11:D11"/>
    <mergeCell ref="B4:D4"/>
    <mergeCell ref="B5:D5"/>
    <mergeCell ref="B6:D6"/>
    <mergeCell ref="B7:D7"/>
    <mergeCell ref="B9:D9"/>
    <mergeCell ref="B8:D8"/>
    <mergeCell ref="B10:D10"/>
    <mergeCell ref="H9:I9"/>
    <mergeCell ref="B13:D13"/>
    <mergeCell ref="B14:D14"/>
    <mergeCell ref="B15:D15"/>
  </mergeCells>
  <printOptions/>
  <pageMargins left="0.75" right="0.75" top="1" bottom="1" header="0" footer="0"/>
  <pageSetup horizontalDpi="600" verticalDpi="600" orientation="landscape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cp:lastPrinted>2012-07-25T11:58:13Z</cp:lastPrinted>
  <dcterms:created xsi:type="dcterms:W3CDTF">2012-07-25T09:27:57Z</dcterms:created>
  <dcterms:modified xsi:type="dcterms:W3CDTF">2015-12-14T09:52:52Z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